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женские" sheetId="1" r:id="rId1"/>
    <sheet name="Смешанные" sheetId="2" r:id="rId2"/>
    <sheet name="мужские" sheetId="3" r:id="rId3"/>
  </sheets>
  <definedNames>
    <definedName name="_xlnm.Print_Area" localSheetId="2">'мужские'!$B$1:$W$29</definedName>
  </definedNames>
  <calcPr fullCalcOnLoad="1"/>
</workbook>
</file>

<file path=xl/sharedStrings.xml><?xml version="1.0" encoding="utf-8"?>
<sst xmlns="http://schemas.openxmlformats.org/spreadsheetml/2006/main" count="226" uniqueCount="110">
  <si>
    <t>Главный судья</t>
  </si>
  <si>
    <t>Главный секретарь</t>
  </si>
  <si>
    <t>Состав команды</t>
  </si>
  <si>
    <t>Место</t>
  </si>
  <si>
    <t>старт</t>
  </si>
  <si>
    <t>финиш</t>
  </si>
  <si>
    <t>отсечка</t>
  </si>
  <si>
    <t>время на дистанции</t>
  </si>
  <si>
    <t>штраф</t>
  </si>
  <si>
    <t>Кемерово</t>
  </si>
  <si>
    <t>% ко времени победителя</t>
  </si>
  <si>
    <t>выполнение разряда</t>
  </si>
  <si>
    <t>Разряды</t>
  </si>
  <si>
    <t>Итоговый протокол</t>
  </si>
  <si>
    <t xml:space="preserve">Старший судья-инспектор, </t>
  </si>
  <si>
    <t>Костылев Ю.С., сс1к, Томск</t>
  </si>
  <si>
    <t>Зам. Гл. Судьи по судейству</t>
  </si>
  <si>
    <t>Зюзина Н.В., сс1к, Томск</t>
  </si>
  <si>
    <t>Зам. Гл. Судьи по безопасности</t>
  </si>
  <si>
    <t>Наклонная переправа</t>
  </si>
  <si>
    <t>Спуск с переменной страховкой</t>
  </si>
  <si>
    <t>Подъем с наведением перил</t>
  </si>
  <si>
    <t>Спуск с наведением перил</t>
  </si>
  <si>
    <t>Подъем с переменной страховкой</t>
  </si>
  <si>
    <t>Траверс склона</t>
  </si>
  <si>
    <t>Преправа через каньон</t>
  </si>
  <si>
    <t>Результат (время+
штрафное время)</t>
  </si>
  <si>
    <t>ТРДОО "Дом природы"</t>
  </si>
  <si>
    <t>Альпклуб, НИ ТГУ</t>
  </si>
  <si>
    <t>ТАКТ, ТУСУР</t>
  </si>
  <si>
    <t>Альтус, СибГМУ</t>
  </si>
  <si>
    <t>подъем</t>
  </si>
  <si>
    <t>подъм со сменой начало</t>
  </si>
  <si>
    <t>подъм со сменой конец</t>
  </si>
  <si>
    <t>отсечка 56 блок</t>
  </si>
  <si>
    <t>Шаймарданова Татьяна Юрьевна Мурсалимова Юлия Зиннуровна</t>
  </si>
  <si>
    <t>тск "Амазонки", НИ ТПУ</t>
  </si>
  <si>
    <t>тск "Альтус" Сиб ГМУ, ТАКТ ТУСУР</t>
  </si>
  <si>
    <t>"Крылатые", ДДЮ "КЕДР"</t>
  </si>
  <si>
    <t>тск "Берендеи", НИ ТГУ</t>
  </si>
  <si>
    <t>№ связки</t>
  </si>
  <si>
    <t>Клуб, организация</t>
  </si>
  <si>
    <t>Петрова Марина Александровна  Хасанова Екатерина Альбертовна</t>
  </si>
  <si>
    <t>1               .</t>
  </si>
  <si>
    <t>3         3</t>
  </si>
  <si>
    <t>1         3</t>
  </si>
  <si>
    <t>Шумилова Таисия Николаевна   Мринина Софья Николаевна</t>
  </si>
  <si>
    <t>Шумилова Софья Николаевна Яфанкина Анастасия Владимировна</t>
  </si>
  <si>
    <t>Слезко Ирина Павловна     Хасанова Валентина Альбертовна</t>
  </si>
  <si>
    <t>Синдикас Вера Викторовна      Старкова Татьяна Николаевна</t>
  </si>
  <si>
    <t>Бер Мария Александровна   Шадрина Анастасия Александровна</t>
  </si>
  <si>
    <t>Правосуд Любовь Шамилевна  Семёнова Оксана Сергеевна</t>
  </si>
  <si>
    <t xml:space="preserve">Открытый Чемпионат Томской области по спортивному туризму </t>
  </si>
  <si>
    <t>"дистанция - горная - связки"</t>
  </si>
  <si>
    <t>28 октября 2012 г</t>
  </si>
  <si>
    <t>Томский район Томской области</t>
  </si>
  <si>
    <t>2 разряд - %</t>
  </si>
  <si>
    <t>3 разряд - %</t>
  </si>
  <si>
    <t>Ранг соревнования - 68</t>
  </si>
  <si>
    <t>1 разряд - %</t>
  </si>
  <si>
    <t>1 разряд - 100%</t>
  </si>
  <si>
    <t>2 разряд - 117%</t>
  </si>
  <si>
    <t>3 разряд - 150%</t>
  </si>
  <si>
    <t>Светлова-Ильина Т., Томск</t>
  </si>
  <si>
    <t>Гмитрон А.В., сс1к, Томск</t>
  </si>
  <si>
    <t>Апанасенко С.В., сс1к, Томск</t>
  </si>
  <si>
    <t>Начальник дистанции</t>
  </si>
  <si>
    <t>Мандракова Е.А., сс2к, Томск</t>
  </si>
  <si>
    <t>Буряков Станислав Андреевич   Шагапова Эльвира Юлаевна</t>
  </si>
  <si>
    <t>1     1</t>
  </si>
  <si>
    <t>Долженко Анатолий Юрьевич   Сухачева Елена Сергеевна</t>
  </si>
  <si>
    <t>Черников Михаил Сергеевич     Стержанова Ульяна Александровна</t>
  </si>
  <si>
    <t>2    2</t>
  </si>
  <si>
    <t>Липовка Егор Андреевич        Павлова Наталья Сергеевна</t>
  </si>
  <si>
    <t xml:space="preserve">Табакаев Дмитрий Сергеевич    Богданова Ольга Владимировна </t>
  </si>
  <si>
    <t>Вторушин Сергей Евгеньевич   Серкина Дарья Александровна</t>
  </si>
  <si>
    <t>Семенюк Степан Александрович Мурсалимова Юлия Зиннуровна</t>
  </si>
  <si>
    <t xml:space="preserve">3      . </t>
  </si>
  <si>
    <t>Шкитов Дмитрий Андреевич    Шайморданова Татьяна Юрьевна</t>
  </si>
  <si>
    <t>1     .</t>
  </si>
  <si>
    <t>2 разряд - 114%</t>
  </si>
  <si>
    <t>3 разряд - 146%</t>
  </si>
  <si>
    <t>3      .</t>
  </si>
  <si>
    <t>Ранг соревнования - 56</t>
  </si>
  <si>
    <t>Шайдецкий Илья Сергеевич     Степанов Юрий Алексеевич</t>
  </si>
  <si>
    <t>Бетехтин Александр Андреевич        Венков Александр Юрьевич</t>
  </si>
  <si>
    <t>Молодцов Владислав Олегович     Евсеенко Иван Анатольевич</t>
  </si>
  <si>
    <t>2        3</t>
  </si>
  <si>
    <t>Зырянов Сергей Анатольевич    Соловьев Александр Константинович</t>
  </si>
  <si>
    <t>кмс   кмс</t>
  </si>
  <si>
    <t>Родионов Валерий Олегович       Чижков Виталий Александрович</t>
  </si>
  <si>
    <t>2       .</t>
  </si>
  <si>
    <t>Лукьянов Андрей Александрович    Канавин Илья Михайлович</t>
  </si>
  <si>
    <t>3       .</t>
  </si>
  <si>
    <t>Никитин Владимир Дмитриевич  Самойлов Максим Вячеславович</t>
  </si>
  <si>
    <t>Петров Денис Андреевич            Жасан Артем Игоревич</t>
  </si>
  <si>
    <t>кмс 3</t>
  </si>
  <si>
    <t>Шкитов Дмитрий Андреевич        Семенюк Степан Александрович</t>
  </si>
  <si>
    <t>1     3</t>
  </si>
  <si>
    <t>Вихляев Сергей Сергеевич            Дробов Алексей Сергеевич</t>
  </si>
  <si>
    <t>3     3</t>
  </si>
  <si>
    <t>Николаев Виктор Владимирович    Маринин Тимофей Владимирович</t>
  </si>
  <si>
    <t>Иванов Сергей Олегович             Гайсин Фархат Салаватович</t>
  </si>
  <si>
    <t>1     2</t>
  </si>
  <si>
    <t>Дудченко Ярослав Борисович     Чернов Анатолий Константинович</t>
  </si>
  <si>
    <t>Касакад, ДДЮ "КЕДР"</t>
  </si>
  <si>
    <t>Ранг соревнования - 244</t>
  </si>
  <si>
    <t>1 разряд - 114%</t>
  </si>
  <si>
    <t>2 разряд - 132%</t>
  </si>
  <si>
    <t>3 разряд - 168%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</si>
</sst>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textRotation="90" wrapText="1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textRotation="90" wrapText="1"/>
    </xf>
    <xf numFmtId="0" fontId="2" fillId="0" borderId="1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textRotation="90" wrapText="1"/>
    </xf>
    <xf numFmtId="0" fontId="0" fillId="0" borderId="13" xfId="0" applyBorder="1" applyAlignment="1">
      <alignment textRotation="90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180" fontId="0" fillId="0" borderId="12" xfId="0" applyNumberFormat="1" applyFill="1" applyBorder="1" applyAlignment="1">
      <alignment horizontal="center" vertical="center"/>
    </xf>
    <xf numFmtId="21" fontId="0" fillId="0" borderId="12" xfId="0" applyNumberFormat="1" applyBorder="1" applyAlignment="1" applyProtection="1">
      <alignment horizontal="center" vertical="center"/>
      <protection locked="0"/>
    </xf>
    <xf numFmtId="21" fontId="0" fillId="0" borderId="12" xfId="0" applyNumberForma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21" fontId="0" fillId="0" borderId="10" xfId="0" applyNumberFormat="1" applyBorder="1" applyAlignment="1" applyProtection="1">
      <alignment horizontal="center" vertical="center"/>
      <protection locked="0"/>
    </xf>
    <xf numFmtId="21" fontId="0" fillId="0" borderId="10" xfId="0" applyNumberFormat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7">
      <pane xSplit="1" topLeftCell="B1" activePane="topRight" state="frozen"/>
      <selection pane="topLeft" activeCell="A7" sqref="A7"/>
      <selection pane="topRight" activeCell="B12" sqref="B12"/>
    </sheetView>
  </sheetViews>
  <sheetFormatPr defaultColWidth="9.140625" defaultRowHeight="12.75"/>
  <cols>
    <col min="1" max="1" width="3.00390625" style="0" bestFit="1" customWidth="1"/>
    <col min="2" max="2" width="34.00390625" style="0" customWidth="1"/>
    <col min="3" max="3" width="27.00390625" style="0" bestFit="1" customWidth="1"/>
    <col min="4" max="4" width="3.00390625" style="0" customWidth="1"/>
    <col min="5" max="5" width="7.421875" style="0" customWidth="1"/>
    <col min="6" max="6" width="7.8515625" style="0" customWidth="1"/>
    <col min="7" max="11" width="7.8515625" style="0" hidden="1" customWidth="1"/>
    <col min="12" max="12" width="7.421875" style="0" hidden="1" customWidth="1"/>
    <col min="13" max="13" width="7.421875" style="0" customWidth="1"/>
    <col min="14" max="14" width="8.00390625" style="0" customWidth="1"/>
    <col min="15" max="15" width="7.57421875" style="0" customWidth="1"/>
    <col min="16" max="16" width="7.7109375" style="0" customWidth="1"/>
    <col min="17" max="17" width="8.140625" style="0" customWidth="1"/>
    <col min="18" max="19" width="8.00390625" style="0" customWidth="1"/>
    <col min="20" max="20" width="5.7109375" style="0" customWidth="1"/>
    <col min="21" max="21" width="7.8515625" style="0" customWidth="1"/>
    <col min="22" max="22" width="7.7109375" style="0" customWidth="1"/>
    <col min="23" max="23" width="4.28125" style="0" customWidth="1"/>
    <col min="25" max="25" width="5.8515625" style="0" customWidth="1"/>
  </cols>
  <sheetData>
    <row r="1" spans="2:20" ht="1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2:20" ht="15">
      <c r="B2" s="17" t="s">
        <v>52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0" ht="6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17.25">
      <c r="B4" s="9"/>
      <c r="C4" s="9"/>
      <c r="D4" s="9"/>
      <c r="E4" s="13" t="s">
        <v>13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5"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2:20" ht="15">
      <c r="B6" s="18" t="s">
        <v>53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6"/>
      <c r="P6" s="6"/>
      <c r="Q6" s="6"/>
      <c r="R6" s="8" t="s">
        <v>54</v>
      </c>
      <c r="S6" s="6"/>
      <c r="T6" s="6"/>
    </row>
    <row r="7" spans="2:20" ht="12.75">
      <c r="B7" s="8" t="s">
        <v>58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 t="s">
        <v>55</v>
      </c>
      <c r="S7" s="3"/>
      <c r="T7" s="3"/>
    </row>
    <row r="8" spans="1:25" ht="12.75">
      <c r="A8" s="4"/>
      <c r="B8" s="3" t="s">
        <v>60</v>
      </c>
      <c r="C8" s="3" t="s">
        <v>61</v>
      </c>
      <c r="D8" s="14" t="s">
        <v>62</v>
      </c>
      <c r="E8" s="14"/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/>
      <c r="U8" s="4"/>
      <c r="V8" s="4"/>
      <c r="W8" s="4"/>
      <c r="X8" s="4"/>
      <c r="Y8" s="4"/>
    </row>
    <row r="9" spans="1:25" ht="109.5">
      <c r="A9" s="15" t="s">
        <v>40</v>
      </c>
      <c r="B9" s="19" t="s">
        <v>41</v>
      </c>
      <c r="C9" s="19" t="s">
        <v>2</v>
      </c>
      <c r="D9" s="20" t="s">
        <v>12</v>
      </c>
      <c r="E9" s="21" t="s">
        <v>4</v>
      </c>
      <c r="F9" s="21" t="s">
        <v>5</v>
      </c>
      <c r="G9" s="7">
        <v>2</v>
      </c>
      <c r="H9" s="7">
        <v>3</v>
      </c>
      <c r="I9" s="7" t="s">
        <v>32</v>
      </c>
      <c r="J9" s="7" t="s">
        <v>33</v>
      </c>
      <c r="K9" s="7" t="s">
        <v>34</v>
      </c>
      <c r="L9" s="7">
        <v>7</v>
      </c>
      <c r="M9" s="21" t="s">
        <v>6</v>
      </c>
      <c r="N9" s="21" t="s">
        <v>7</v>
      </c>
      <c r="O9" s="11" t="s">
        <v>19</v>
      </c>
      <c r="P9" s="11" t="s">
        <v>20</v>
      </c>
      <c r="Q9" s="11" t="s">
        <v>21</v>
      </c>
      <c r="R9" s="11" t="s">
        <v>22</v>
      </c>
      <c r="S9" s="11" t="s">
        <v>23</v>
      </c>
      <c r="T9" s="11" t="s">
        <v>24</v>
      </c>
      <c r="U9" s="11" t="s">
        <v>25</v>
      </c>
      <c r="V9" s="22" t="s">
        <v>26</v>
      </c>
      <c r="W9" s="23" t="s">
        <v>3</v>
      </c>
      <c r="X9" s="24" t="s">
        <v>10</v>
      </c>
      <c r="Y9" s="24" t="s">
        <v>11</v>
      </c>
    </row>
    <row r="10" spans="1:25" ht="36.75" customHeight="1">
      <c r="A10" s="16"/>
      <c r="B10" s="19"/>
      <c r="C10" s="19"/>
      <c r="D10" s="20"/>
      <c r="E10" s="21"/>
      <c r="F10" s="21"/>
      <c r="G10" s="7"/>
      <c r="H10" s="7"/>
      <c r="I10" s="7"/>
      <c r="J10" s="7"/>
      <c r="K10" s="7"/>
      <c r="L10" s="7"/>
      <c r="M10" s="21"/>
      <c r="N10" s="21"/>
      <c r="O10" s="7" t="s">
        <v>8</v>
      </c>
      <c r="P10" s="7" t="s">
        <v>8</v>
      </c>
      <c r="Q10" s="7" t="s">
        <v>8</v>
      </c>
      <c r="R10" s="7" t="s">
        <v>8</v>
      </c>
      <c r="S10" s="7" t="s">
        <v>8</v>
      </c>
      <c r="T10" s="7" t="s">
        <v>8</v>
      </c>
      <c r="U10" s="7" t="s">
        <v>8</v>
      </c>
      <c r="V10" s="22"/>
      <c r="W10" s="23"/>
      <c r="X10" s="24"/>
      <c r="Y10" s="24"/>
    </row>
    <row r="11" spans="1:25" ht="21">
      <c r="A11" s="42">
        <v>14</v>
      </c>
      <c r="B11" s="44" t="s">
        <v>37</v>
      </c>
      <c r="C11" s="38" t="s">
        <v>42</v>
      </c>
      <c r="D11" s="36" t="s">
        <v>43</v>
      </c>
      <c r="E11" s="27">
        <v>0.12638888888888888</v>
      </c>
      <c r="F11" s="27">
        <v>0.24765046296296298</v>
      </c>
      <c r="G11" s="27"/>
      <c r="H11" s="27">
        <v>0.05347222222222222</v>
      </c>
      <c r="I11" s="27">
        <v>0.1467476851851852</v>
      </c>
      <c r="J11" s="27">
        <v>0.15625</v>
      </c>
      <c r="K11" s="27">
        <f aca="true" t="shared" si="0" ref="K11:K18">J11-I11</f>
        <v>0.00950231481481481</v>
      </c>
      <c r="L11" s="27">
        <v>0.006944444444444444</v>
      </c>
      <c r="M11" s="27">
        <f aca="true" t="shared" si="1" ref="M11:M18">G11+H11+K11+L11</f>
        <v>0.06991898148148148</v>
      </c>
      <c r="N11" s="28">
        <f aca="true" t="shared" si="2" ref="N11:N18">F11-E11-M11</f>
        <v>0.051342592592592606</v>
      </c>
      <c r="O11" s="27"/>
      <c r="P11" s="27">
        <v>0.001736111111111111</v>
      </c>
      <c r="Q11" s="27"/>
      <c r="R11" s="27"/>
      <c r="S11" s="27"/>
      <c r="T11" s="27"/>
      <c r="U11" s="27"/>
      <c r="V11" s="29">
        <f aca="true" t="shared" si="3" ref="V11:V18">N11+O11+P11+R11+Q11+S11+T11+U11</f>
        <v>0.05307870370370372</v>
      </c>
      <c r="W11" s="39">
        <v>1</v>
      </c>
      <c r="X11" s="31">
        <v>100</v>
      </c>
      <c r="Y11" s="32">
        <v>1</v>
      </c>
    </row>
    <row r="12" spans="1:25" ht="20.25">
      <c r="A12" s="43">
        <v>17</v>
      </c>
      <c r="B12" s="44" t="s">
        <v>38</v>
      </c>
      <c r="C12" s="38" t="s">
        <v>48</v>
      </c>
      <c r="D12" s="36"/>
      <c r="E12" s="27">
        <v>0.05625</v>
      </c>
      <c r="F12" s="27">
        <v>0.16386574074074076</v>
      </c>
      <c r="G12" s="27"/>
      <c r="H12" s="27"/>
      <c r="I12" s="27">
        <v>0.01625</v>
      </c>
      <c r="J12" s="27">
        <v>0.05069444444444445</v>
      </c>
      <c r="K12" s="27">
        <f t="shared" si="0"/>
        <v>0.03444444444444445</v>
      </c>
      <c r="L12" s="27">
        <v>0.02152777777777778</v>
      </c>
      <c r="M12" s="27">
        <f t="shared" si="1"/>
        <v>0.05597222222222223</v>
      </c>
      <c r="N12" s="28">
        <f t="shared" si="2"/>
        <v>0.05164351851851853</v>
      </c>
      <c r="O12" s="27"/>
      <c r="P12" s="27">
        <v>0.004861111111111111</v>
      </c>
      <c r="Q12" s="27">
        <v>0.020833333333333332</v>
      </c>
      <c r="R12" s="27">
        <v>0.020833333333333332</v>
      </c>
      <c r="S12" s="27"/>
      <c r="T12" s="27"/>
      <c r="U12" s="27">
        <v>0.001388888888888889</v>
      </c>
      <c r="V12" s="29">
        <f t="shared" si="3"/>
        <v>0.09956018518518518</v>
      </c>
      <c r="W12" s="39">
        <v>2</v>
      </c>
      <c r="X12" s="31">
        <f>100*V12/V11</f>
        <v>187.57086785870035</v>
      </c>
      <c r="Y12" s="32"/>
    </row>
    <row r="13" spans="1:25" ht="21">
      <c r="A13" s="43">
        <v>26</v>
      </c>
      <c r="B13" s="44" t="s">
        <v>9</v>
      </c>
      <c r="C13" s="38" t="s">
        <v>49</v>
      </c>
      <c r="D13" s="36" t="s">
        <v>45</v>
      </c>
      <c r="E13" s="27">
        <v>0.06736111111111111</v>
      </c>
      <c r="F13" s="27">
        <v>0.1755439814814815</v>
      </c>
      <c r="G13" s="27">
        <v>0.012129629629629629</v>
      </c>
      <c r="H13" s="27"/>
      <c r="I13" s="27">
        <v>0.04791666666666666</v>
      </c>
      <c r="J13" s="27">
        <v>0.06041666666666667</v>
      </c>
      <c r="K13" s="27">
        <f t="shared" si="0"/>
        <v>0.012500000000000004</v>
      </c>
      <c r="L13" s="27">
        <v>0.024305555555555556</v>
      </c>
      <c r="M13" s="27">
        <f t="shared" si="1"/>
        <v>0.04893518518518519</v>
      </c>
      <c r="N13" s="28">
        <f t="shared" si="2"/>
        <v>0.05924768518518521</v>
      </c>
      <c r="O13" s="27"/>
      <c r="P13" s="27">
        <v>0.001736111111111111</v>
      </c>
      <c r="Q13" s="27">
        <v>0.020833333333333332</v>
      </c>
      <c r="R13" s="27">
        <v>0.020833333333333332</v>
      </c>
      <c r="S13" s="27">
        <v>0.003472222222222222</v>
      </c>
      <c r="T13" s="27"/>
      <c r="U13" s="27">
        <v>0.007638888888888889</v>
      </c>
      <c r="V13" s="29">
        <f t="shared" si="3"/>
        <v>0.1137615740740741</v>
      </c>
      <c r="W13" s="39">
        <v>3</v>
      </c>
      <c r="X13" s="31">
        <f>V13*100/V11</f>
        <v>214.32621020497166</v>
      </c>
      <c r="Y13" s="32"/>
    </row>
    <row r="14" spans="1:25" ht="20.25">
      <c r="A14" s="43">
        <v>6</v>
      </c>
      <c r="B14" s="44" t="s">
        <v>36</v>
      </c>
      <c r="C14" s="38" t="s">
        <v>35</v>
      </c>
      <c r="D14" s="36"/>
      <c r="E14" s="27">
        <v>0.015277777777777777</v>
      </c>
      <c r="F14" s="27">
        <v>0.11591435185185185</v>
      </c>
      <c r="G14" s="27"/>
      <c r="H14" s="27">
        <v>0.016666666666666666</v>
      </c>
      <c r="I14" s="27">
        <v>0.014201388888888888</v>
      </c>
      <c r="J14" s="27">
        <v>0.015277777777777777</v>
      </c>
      <c r="K14" s="27">
        <f t="shared" si="0"/>
        <v>0.0010763888888888889</v>
      </c>
      <c r="L14" s="27">
        <v>0.005555555555555556</v>
      </c>
      <c r="M14" s="27">
        <f t="shared" si="1"/>
        <v>0.02329861111111111</v>
      </c>
      <c r="N14" s="28">
        <f t="shared" si="2"/>
        <v>0.07733796296296297</v>
      </c>
      <c r="O14" s="27"/>
      <c r="P14" s="27">
        <v>0.004513888888888889</v>
      </c>
      <c r="Q14" s="27">
        <v>0.014583333333333332</v>
      </c>
      <c r="R14" s="27">
        <v>0.020833333333333332</v>
      </c>
      <c r="S14" s="27">
        <v>0.001388888888888889</v>
      </c>
      <c r="T14" s="27"/>
      <c r="U14" s="27">
        <v>0.006944444444444444</v>
      </c>
      <c r="V14" s="29">
        <f t="shared" si="3"/>
        <v>0.12560185185185185</v>
      </c>
      <c r="W14" s="40">
        <v>4</v>
      </c>
      <c r="X14" s="31">
        <f>100*V14/V11</f>
        <v>236.63323157435667</v>
      </c>
      <c r="Y14" s="32"/>
    </row>
    <row r="15" spans="1:25" ht="21">
      <c r="A15" s="43">
        <v>28</v>
      </c>
      <c r="B15" s="44" t="s">
        <v>39</v>
      </c>
      <c r="C15" s="38" t="s">
        <v>50</v>
      </c>
      <c r="D15" s="36" t="s">
        <v>45</v>
      </c>
      <c r="E15" s="27">
        <v>0.08541666666666665</v>
      </c>
      <c r="F15" s="27">
        <v>0.1885416666666667</v>
      </c>
      <c r="G15" s="27"/>
      <c r="H15" s="27">
        <v>0.0006944444444444445</v>
      </c>
      <c r="I15" s="27">
        <v>0.06831018518518518</v>
      </c>
      <c r="J15" s="27">
        <v>0.07083333333333333</v>
      </c>
      <c r="K15" s="27">
        <f t="shared" si="0"/>
        <v>0.0025231481481481494</v>
      </c>
      <c r="L15" s="27">
        <v>0.02013888888888889</v>
      </c>
      <c r="M15" s="27">
        <f t="shared" si="1"/>
        <v>0.023356481481481485</v>
      </c>
      <c r="N15" s="28">
        <f t="shared" si="2"/>
        <v>0.07976851851851854</v>
      </c>
      <c r="O15" s="27">
        <v>0.001388888888888889</v>
      </c>
      <c r="P15" s="27">
        <v>0.002777777777777778</v>
      </c>
      <c r="Q15" s="27">
        <v>0.020833333333333332</v>
      </c>
      <c r="R15" s="27">
        <v>0.020833333333333332</v>
      </c>
      <c r="S15" s="27"/>
      <c r="T15" s="27"/>
      <c r="U15" s="27">
        <v>0.0006944444444444445</v>
      </c>
      <c r="V15" s="29">
        <f t="shared" si="3"/>
        <v>0.12629629629629632</v>
      </c>
      <c r="W15" s="40">
        <v>5</v>
      </c>
      <c r="X15" s="31">
        <f>V15*100/V11</f>
        <v>237.94156127344087</v>
      </c>
      <c r="Y15" s="32"/>
    </row>
    <row r="16" spans="1:25" ht="21">
      <c r="A16" s="43">
        <v>15</v>
      </c>
      <c r="B16" s="44" t="s">
        <v>38</v>
      </c>
      <c r="C16" s="38" t="s">
        <v>46</v>
      </c>
      <c r="D16" s="36" t="s">
        <v>44</v>
      </c>
      <c r="E16" s="27">
        <v>0.027777777777777776</v>
      </c>
      <c r="F16" s="27">
        <v>0.13385416666666666</v>
      </c>
      <c r="G16" s="27"/>
      <c r="H16" s="27">
        <v>0.020833333333333332</v>
      </c>
      <c r="I16" s="27">
        <v>0.015277777777777777</v>
      </c>
      <c r="J16" s="27">
        <v>0.025694444444444447</v>
      </c>
      <c r="K16" s="27">
        <f t="shared" si="0"/>
        <v>0.01041666666666667</v>
      </c>
      <c r="L16" s="27">
        <v>0.009027777777777779</v>
      </c>
      <c r="M16" s="27">
        <f t="shared" si="1"/>
        <v>0.04027777777777778</v>
      </c>
      <c r="N16" s="28">
        <f t="shared" si="2"/>
        <v>0.0657986111111111</v>
      </c>
      <c r="O16" s="27">
        <v>0.004861111111111111</v>
      </c>
      <c r="P16" s="27"/>
      <c r="Q16" s="27">
        <v>0.020833333333333332</v>
      </c>
      <c r="R16" s="27">
        <v>0.020833333333333332</v>
      </c>
      <c r="S16" s="27"/>
      <c r="T16" s="27"/>
      <c r="U16" s="27">
        <v>0.017361111111111112</v>
      </c>
      <c r="V16" s="29">
        <f t="shared" si="3"/>
        <v>0.12968749999999998</v>
      </c>
      <c r="W16" s="40">
        <v>6</v>
      </c>
      <c r="X16" s="31">
        <f>100*V16/V11</f>
        <v>244.3305713039685</v>
      </c>
      <c r="Y16" s="32"/>
    </row>
    <row r="17" spans="1:25" ht="21">
      <c r="A17" s="43">
        <v>16</v>
      </c>
      <c r="B17" s="44" t="s">
        <v>38</v>
      </c>
      <c r="C17" s="38" t="s">
        <v>47</v>
      </c>
      <c r="D17" s="36" t="s">
        <v>44</v>
      </c>
      <c r="E17" s="27">
        <v>0.04027777777777778</v>
      </c>
      <c r="F17" s="27">
        <v>0.1486111111111111</v>
      </c>
      <c r="G17" s="27"/>
      <c r="H17" s="27">
        <v>0.006944444444444444</v>
      </c>
      <c r="I17" s="27">
        <v>0.015277777777777777</v>
      </c>
      <c r="J17" s="27">
        <v>0.03888888888888889</v>
      </c>
      <c r="K17" s="27">
        <f t="shared" si="0"/>
        <v>0.02361111111111111</v>
      </c>
      <c r="L17" s="27">
        <v>0.017361111111111112</v>
      </c>
      <c r="M17" s="27">
        <f t="shared" si="1"/>
        <v>0.04791666666666666</v>
      </c>
      <c r="N17" s="28">
        <f t="shared" si="2"/>
        <v>0.060416666666666674</v>
      </c>
      <c r="O17" s="27">
        <v>0.013888888888888888</v>
      </c>
      <c r="P17" s="27">
        <v>0.011979166666666666</v>
      </c>
      <c r="Q17" s="27">
        <v>0.020833333333333332</v>
      </c>
      <c r="R17" s="27">
        <v>0.020833333333333332</v>
      </c>
      <c r="S17" s="27"/>
      <c r="T17" s="27"/>
      <c r="U17" s="27">
        <v>0.009375</v>
      </c>
      <c r="V17" s="29">
        <f t="shared" si="3"/>
        <v>0.1373263888888889</v>
      </c>
      <c r="W17" s="40">
        <v>7</v>
      </c>
      <c r="X17" s="31">
        <f>V17*100/V11</f>
        <v>258.7221979938944</v>
      </c>
      <c r="Y17" s="32"/>
    </row>
    <row r="18" spans="1:25" ht="20.25">
      <c r="A18" s="43">
        <v>5</v>
      </c>
      <c r="B18" s="45" t="s">
        <v>27</v>
      </c>
      <c r="C18" s="37" t="s">
        <v>51</v>
      </c>
      <c r="D18" s="26"/>
      <c r="E18" s="33">
        <v>0</v>
      </c>
      <c r="F18" s="33">
        <v>0.09704861111111111</v>
      </c>
      <c r="G18" s="33"/>
      <c r="H18" s="33"/>
      <c r="I18" s="33"/>
      <c r="J18" s="33"/>
      <c r="K18" s="33">
        <f t="shared" si="0"/>
        <v>0</v>
      </c>
      <c r="L18" s="33"/>
      <c r="M18" s="33">
        <f t="shared" si="1"/>
        <v>0</v>
      </c>
      <c r="N18" s="34">
        <f t="shared" si="2"/>
        <v>0.09704861111111111</v>
      </c>
      <c r="O18" s="33">
        <v>0.013888888888888888</v>
      </c>
      <c r="P18" s="33">
        <v>0.004513888888888889</v>
      </c>
      <c r="Q18" s="33"/>
      <c r="R18" s="33">
        <v>0.020833333333333332</v>
      </c>
      <c r="S18" s="33"/>
      <c r="T18" s="33"/>
      <c r="U18" s="33">
        <v>0.004861111111111111</v>
      </c>
      <c r="V18" s="35">
        <f t="shared" si="3"/>
        <v>0.14114583333333333</v>
      </c>
      <c r="W18" s="32">
        <v>8</v>
      </c>
      <c r="X18" s="41">
        <f>100*V18/V11</f>
        <v>265.91801133885735</v>
      </c>
      <c r="Y18" s="32"/>
    </row>
    <row r="20" spans="2:21" ht="12.75">
      <c r="B20" t="s">
        <v>0</v>
      </c>
      <c r="D20" t="s">
        <v>15</v>
      </c>
      <c r="P20" s="1" t="s">
        <v>16</v>
      </c>
      <c r="Q20" s="1"/>
      <c r="R20" s="1"/>
      <c r="S20" s="1"/>
      <c r="T20" s="1"/>
      <c r="U20" t="s">
        <v>17</v>
      </c>
    </row>
    <row r="22" spans="2:21" ht="12.75">
      <c r="B22" t="s">
        <v>1</v>
      </c>
      <c r="D22" t="s">
        <v>63</v>
      </c>
      <c r="P22" s="1" t="s">
        <v>18</v>
      </c>
      <c r="U22" t="s">
        <v>65</v>
      </c>
    </row>
    <row r="24" spans="2:21" ht="12.75">
      <c r="B24" t="s">
        <v>14</v>
      </c>
      <c r="D24" t="s">
        <v>64</v>
      </c>
      <c r="P24" s="1" t="s">
        <v>66</v>
      </c>
      <c r="U24" t="s">
        <v>67</v>
      </c>
    </row>
  </sheetData>
  <sheetProtection/>
  <mergeCells count="16">
    <mergeCell ref="M9:M10"/>
    <mergeCell ref="N9:N10"/>
    <mergeCell ref="V9:V10"/>
    <mergeCell ref="W9:W10"/>
    <mergeCell ref="X9:X10"/>
    <mergeCell ref="Y9:Y10"/>
    <mergeCell ref="D8:F8"/>
    <mergeCell ref="A9:A10"/>
    <mergeCell ref="B1:T1"/>
    <mergeCell ref="B2:T2"/>
    <mergeCell ref="B6:N6"/>
    <mergeCell ref="B9:B10"/>
    <mergeCell ref="C9:C10"/>
    <mergeCell ref="D9:D10"/>
    <mergeCell ref="E9:E10"/>
    <mergeCell ref="F9:F10"/>
  </mergeCells>
  <printOptions/>
  <pageMargins left="0.75" right="0.75" top="1" bottom="1" header="0.5" footer="0.5"/>
  <pageSetup horizontalDpi="600" verticalDpi="600" orientation="portrait" paperSize="9" r:id="rId1"/>
  <ignoredErrors>
    <ignoredError sqref="N11:N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pane xSplit="1" topLeftCell="B1" activePane="topRight" state="frozen"/>
      <selection pane="topLeft" activeCell="A5" sqref="A5"/>
      <selection pane="topRight" activeCell="Z9" sqref="Z9"/>
    </sheetView>
  </sheetViews>
  <sheetFormatPr defaultColWidth="9.140625" defaultRowHeight="12.75"/>
  <cols>
    <col min="1" max="1" width="3.00390625" style="0" bestFit="1" customWidth="1"/>
    <col min="2" max="2" width="25.00390625" style="0" bestFit="1" customWidth="1"/>
    <col min="3" max="3" width="24.8515625" style="0" customWidth="1"/>
    <col min="4" max="4" width="3.28125" style="0" customWidth="1"/>
    <col min="5" max="5" width="8.57421875" style="0" customWidth="1"/>
    <col min="6" max="6" width="7.140625" style="0" bestFit="1" customWidth="1"/>
    <col min="7" max="12" width="7.421875" style="0" hidden="1" customWidth="1"/>
    <col min="13" max="14" width="7.140625" style="0" bestFit="1" customWidth="1"/>
    <col min="15" max="15" width="7.57421875" style="0" customWidth="1"/>
    <col min="16" max="16" width="8.140625" style="0" customWidth="1"/>
    <col min="17" max="17" width="8.28125" style="0" customWidth="1"/>
    <col min="18" max="19" width="8.140625" style="0" customWidth="1"/>
    <col min="20" max="20" width="6.140625" style="0" customWidth="1"/>
    <col min="21" max="21" width="6.8515625" style="0" customWidth="1"/>
    <col min="22" max="22" width="7.00390625" style="0" customWidth="1"/>
    <col min="23" max="23" width="6.421875" style="0" customWidth="1"/>
    <col min="24" max="24" width="7.57421875" style="0" customWidth="1"/>
    <col min="25" max="25" width="5.00390625" style="0" customWidth="1"/>
  </cols>
  <sheetData>
    <row r="1" spans="2:20" ht="1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2:20" ht="15">
      <c r="B2" s="17" t="s">
        <v>52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0" ht="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17.25">
      <c r="B4" s="9"/>
      <c r="C4" s="9"/>
      <c r="D4" s="9"/>
      <c r="E4" s="13" t="s">
        <v>13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5"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2:20" ht="15">
      <c r="B6" s="18" t="s">
        <v>53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6"/>
      <c r="P6" s="6"/>
      <c r="Q6" s="6"/>
      <c r="R6" s="8" t="s">
        <v>54</v>
      </c>
      <c r="S6" s="6"/>
      <c r="T6" s="6"/>
    </row>
    <row r="7" spans="2:20" ht="12.75">
      <c r="B7" s="8" t="s">
        <v>83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 t="s">
        <v>55</v>
      </c>
      <c r="S7" s="3"/>
      <c r="T7" s="3"/>
    </row>
    <row r="8" spans="1:25" ht="12.75">
      <c r="A8" s="4"/>
      <c r="B8" s="3" t="s">
        <v>59</v>
      </c>
      <c r="C8" s="3" t="s">
        <v>80</v>
      </c>
      <c r="D8" s="14" t="s">
        <v>81</v>
      </c>
      <c r="E8" s="14"/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/>
      <c r="U8" s="4"/>
      <c r="V8" s="4"/>
      <c r="W8" s="4"/>
      <c r="X8" s="4"/>
      <c r="Y8" s="4"/>
    </row>
    <row r="9" spans="1:25" ht="75">
      <c r="A9" s="15" t="s">
        <v>40</v>
      </c>
      <c r="B9" s="19" t="s">
        <v>41</v>
      </c>
      <c r="C9" s="19" t="s">
        <v>2</v>
      </c>
      <c r="D9" s="20" t="s">
        <v>12</v>
      </c>
      <c r="E9" s="21" t="s">
        <v>4</v>
      </c>
      <c r="F9" s="21" t="s">
        <v>5</v>
      </c>
      <c r="G9" s="7">
        <v>2</v>
      </c>
      <c r="H9" s="7" t="s">
        <v>31</v>
      </c>
      <c r="I9" s="7" t="s">
        <v>32</v>
      </c>
      <c r="J9" s="7" t="s">
        <v>33</v>
      </c>
      <c r="K9" s="7" t="s">
        <v>34</v>
      </c>
      <c r="L9" s="7">
        <v>7</v>
      </c>
      <c r="M9" s="21" t="s">
        <v>6</v>
      </c>
      <c r="N9" s="21" t="s">
        <v>7</v>
      </c>
      <c r="O9" s="11" t="s">
        <v>19</v>
      </c>
      <c r="P9" s="11" t="s">
        <v>20</v>
      </c>
      <c r="Q9" s="11" t="s">
        <v>21</v>
      </c>
      <c r="R9" s="11" t="s">
        <v>22</v>
      </c>
      <c r="S9" s="11" t="s">
        <v>23</v>
      </c>
      <c r="T9" s="11" t="s">
        <v>24</v>
      </c>
      <c r="U9" s="11" t="s">
        <v>25</v>
      </c>
      <c r="V9" s="22" t="s">
        <v>26</v>
      </c>
      <c r="W9" s="23" t="s">
        <v>3</v>
      </c>
      <c r="X9" s="24" t="s">
        <v>10</v>
      </c>
      <c r="Y9" s="25" t="s">
        <v>11</v>
      </c>
    </row>
    <row r="10" spans="1:25" ht="40.5" customHeight="1">
      <c r="A10" s="16"/>
      <c r="B10" s="19"/>
      <c r="C10" s="19"/>
      <c r="D10" s="20"/>
      <c r="E10" s="21"/>
      <c r="F10" s="21"/>
      <c r="G10" s="7"/>
      <c r="H10" s="7"/>
      <c r="I10" s="7"/>
      <c r="J10" s="7"/>
      <c r="K10" s="7"/>
      <c r="L10" s="7"/>
      <c r="M10" s="21"/>
      <c r="N10" s="21"/>
      <c r="O10" s="7" t="s">
        <v>8</v>
      </c>
      <c r="P10" s="7" t="s">
        <v>8</v>
      </c>
      <c r="Q10" s="7" t="s">
        <v>8</v>
      </c>
      <c r="R10" s="7" t="s">
        <v>8</v>
      </c>
      <c r="S10" s="7" t="s">
        <v>8</v>
      </c>
      <c r="T10" s="7" t="s">
        <v>8</v>
      </c>
      <c r="U10" s="7" t="s">
        <v>8</v>
      </c>
      <c r="V10" s="22"/>
      <c r="W10" s="23"/>
      <c r="X10" s="24"/>
      <c r="Y10" s="25"/>
    </row>
    <row r="11" spans="1:25" ht="20.25">
      <c r="A11" s="43">
        <v>24</v>
      </c>
      <c r="B11" s="44" t="s">
        <v>36</v>
      </c>
      <c r="C11" s="37" t="s">
        <v>75</v>
      </c>
      <c r="D11" s="26"/>
      <c r="E11" s="27">
        <v>0.16319444444444445</v>
      </c>
      <c r="F11" s="27">
        <v>0.2991319444444444</v>
      </c>
      <c r="G11" s="27"/>
      <c r="H11" s="27">
        <v>0.07291666666666667</v>
      </c>
      <c r="I11" s="27">
        <v>0.2021990740740741</v>
      </c>
      <c r="J11" s="27">
        <v>0.21614583333333334</v>
      </c>
      <c r="K11" s="27">
        <f>J11-I11</f>
        <v>0.013946759259259256</v>
      </c>
      <c r="L11" s="27">
        <v>0.001388888888888889</v>
      </c>
      <c r="M11" s="27">
        <f aca="true" t="shared" si="0" ref="M11:M18">G11+H11+K11+L11</f>
        <v>0.08825231481481481</v>
      </c>
      <c r="N11" s="28">
        <f aca="true" t="shared" si="1" ref="N11:N18">F11-E11-M11</f>
        <v>0.04768518518518515</v>
      </c>
      <c r="O11" s="27"/>
      <c r="P11" s="27"/>
      <c r="Q11" s="27"/>
      <c r="R11" s="27">
        <v>0.007638888888888889</v>
      </c>
      <c r="S11" s="27"/>
      <c r="T11" s="27"/>
      <c r="U11" s="27">
        <v>0.001736111111111111</v>
      </c>
      <c r="V11" s="29">
        <f aca="true" t="shared" si="2" ref="V11:V18">N11+O11+P11+R11+Q11+S11+T11+U11</f>
        <v>0.05706018518518515</v>
      </c>
      <c r="W11" s="30">
        <v>1</v>
      </c>
      <c r="X11" s="31">
        <v>100</v>
      </c>
      <c r="Y11" s="32">
        <v>2</v>
      </c>
    </row>
    <row r="12" spans="1:25" ht="20.25">
      <c r="A12" s="43">
        <v>22</v>
      </c>
      <c r="B12" s="46" t="s">
        <v>28</v>
      </c>
      <c r="C12" s="37" t="s">
        <v>74</v>
      </c>
      <c r="D12" s="26">
        <v>3</v>
      </c>
      <c r="E12" s="27">
        <v>0.15416666666666667</v>
      </c>
      <c r="F12" s="27">
        <v>0.2866782407407407</v>
      </c>
      <c r="G12" s="27"/>
      <c r="H12" s="27">
        <v>0.04513888888888889</v>
      </c>
      <c r="I12" s="27">
        <v>0.1840277777777778</v>
      </c>
      <c r="J12" s="27">
        <v>0.19444444444444445</v>
      </c>
      <c r="K12" s="27">
        <f>J12-I12</f>
        <v>0.010416666666666657</v>
      </c>
      <c r="L12" s="27">
        <v>0.0019444444444444442</v>
      </c>
      <c r="M12" s="27">
        <f t="shared" si="0"/>
        <v>0.05749999999999999</v>
      </c>
      <c r="N12" s="28">
        <f t="shared" si="1"/>
        <v>0.07501157407407405</v>
      </c>
      <c r="O12" s="27"/>
      <c r="P12" s="27">
        <v>0.0019097222222222222</v>
      </c>
      <c r="Q12" s="27">
        <v>0.001736111111111111</v>
      </c>
      <c r="R12" s="27"/>
      <c r="S12" s="27">
        <v>0.002777777777777778</v>
      </c>
      <c r="T12" s="27"/>
      <c r="U12" s="27"/>
      <c r="V12" s="29">
        <f t="shared" si="2"/>
        <v>0.08143518518518515</v>
      </c>
      <c r="W12" s="30">
        <v>2</v>
      </c>
      <c r="X12" s="31">
        <f>V12*100/V11</f>
        <v>142.71805273833675</v>
      </c>
      <c r="Y12" s="32">
        <v>3</v>
      </c>
    </row>
    <row r="13" spans="1:25" ht="26.25">
      <c r="A13" s="43">
        <v>18</v>
      </c>
      <c r="B13" s="44" t="s">
        <v>38</v>
      </c>
      <c r="C13" s="37" t="s">
        <v>71</v>
      </c>
      <c r="D13" s="26" t="s">
        <v>72</v>
      </c>
      <c r="E13" s="27">
        <v>0.11527777777777777</v>
      </c>
      <c r="F13" s="27">
        <v>0.21238425925925927</v>
      </c>
      <c r="G13" s="27">
        <v>0.005694444444444444</v>
      </c>
      <c r="H13" s="27">
        <v>0.03958333333333333</v>
      </c>
      <c r="I13" s="27"/>
      <c r="J13" s="27"/>
      <c r="K13" s="27"/>
      <c r="L13" s="27">
        <v>0.0034027777777777784</v>
      </c>
      <c r="M13" s="27">
        <f t="shared" si="0"/>
        <v>0.04868055555555555</v>
      </c>
      <c r="N13" s="28">
        <f t="shared" si="1"/>
        <v>0.04842592592592595</v>
      </c>
      <c r="O13" s="27">
        <v>0.002777777777777778</v>
      </c>
      <c r="P13" s="27"/>
      <c r="Q13" s="27">
        <v>0.020833333333333332</v>
      </c>
      <c r="R13" s="27">
        <v>0.020833333333333332</v>
      </c>
      <c r="S13" s="27"/>
      <c r="T13" s="27"/>
      <c r="U13" s="27"/>
      <c r="V13" s="29">
        <f t="shared" si="2"/>
        <v>0.09287037037037038</v>
      </c>
      <c r="W13" s="30">
        <v>3</v>
      </c>
      <c r="X13" s="31">
        <f>V13*100/V11</f>
        <v>162.7586206896553</v>
      </c>
      <c r="Y13" s="32"/>
    </row>
    <row r="14" spans="1:25" ht="21">
      <c r="A14" s="43">
        <v>3</v>
      </c>
      <c r="B14" s="44" t="s">
        <v>36</v>
      </c>
      <c r="C14" s="37" t="s">
        <v>68</v>
      </c>
      <c r="D14" s="26" t="s">
        <v>69</v>
      </c>
      <c r="E14" s="27">
        <v>0.09722222222222222</v>
      </c>
      <c r="F14" s="27">
        <v>0.1910300925925926</v>
      </c>
      <c r="G14" s="27"/>
      <c r="H14" s="27">
        <v>0.014583333333333332</v>
      </c>
      <c r="I14" s="27"/>
      <c r="J14" s="27"/>
      <c r="K14" s="27"/>
      <c r="L14" s="27">
        <v>0.004861111111111111</v>
      </c>
      <c r="M14" s="27">
        <f t="shared" si="0"/>
        <v>0.019444444444444445</v>
      </c>
      <c r="N14" s="28">
        <f t="shared" si="1"/>
        <v>0.07436342592592593</v>
      </c>
      <c r="O14" s="27"/>
      <c r="P14" s="27"/>
      <c r="Q14" s="27"/>
      <c r="R14" s="27">
        <v>0.020833333333333332</v>
      </c>
      <c r="S14" s="27"/>
      <c r="T14" s="27"/>
      <c r="U14" s="27"/>
      <c r="V14" s="29">
        <f t="shared" si="2"/>
        <v>0.09519675925925926</v>
      </c>
      <c r="W14" s="32">
        <v>4</v>
      </c>
      <c r="X14" s="31">
        <f>V14*100/V11</f>
        <v>166.83569979716034</v>
      </c>
      <c r="Y14" s="32"/>
    </row>
    <row r="15" spans="1:25" ht="21" customHeight="1">
      <c r="A15" s="43">
        <v>19</v>
      </c>
      <c r="B15" s="44" t="s">
        <v>38</v>
      </c>
      <c r="C15" s="37" t="s">
        <v>73</v>
      </c>
      <c r="D15" s="26" t="s">
        <v>82</v>
      </c>
      <c r="E15" s="27">
        <v>0.13125</v>
      </c>
      <c r="F15" s="27">
        <v>0.27447916666666666</v>
      </c>
      <c r="G15" s="27"/>
      <c r="H15" s="27">
        <v>0.057638888888888885</v>
      </c>
      <c r="I15" s="27">
        <v>0.1620601851851852</v>
      </c>
      <c r="J15" s="27">
        <v>0.1798611111111111</v>
      </c>
      <c r="K15" s="27">
        <f>J15-I15</f>
        <v>0.017800925925925914</v>
      </c>
      <c r="L15" s="27"/>
      <c r="M15" s="27">
        <f t="shared" si="0"/>
        <v>0.07543981481481479</v>
      </c>
      <c r="N15" s="28">
        <f t="shared" si="1"/>
        <v>0.06778935185185186</v>
      </c>
      <c r="O15" s="27">
        <v>0.003472222222222222</v>
      </c>
      <c r="P15" s="27">
        <v>0.00625</v>
      </c>
      <c r="Q15" s="27">
        <v>0.003472222222222222</v>
      </c>
      <c r="R15" s="27">
        <v>0.020833333333333332</v>
      </c>
      <c r="S15" s="27"/>
      <c r="T15" s="27"/>
      <c r="U15" s="27">
        <v>0.013888888888888888</v>
      </c>
      <c r="V15" s="29">
        <f t="shared" si="2"/>
        <v>0.11570601851851853</v>
      </c>
      <c r="W15" s="32">
        <v>5</v>
      </c>
      <c r="X15" s="31">
        <f>V15*100/V11</f>
        <v>202.77890466531454</v>
      </c>
      <c r="Y15" s="32"/>
    </row>
    <row r="16" spans="1:25" ht="20.25">
      <c r="A16" s="43">
        <v>11</v>
      </c>
      <c r="B16" s="46" t="s">
        <v>28</v>
      </c>
      <c r="C16" s="37" t="s">
        <v>70</v>
      </c>
      <c r="D16" s="26"/>
      <c r="E16" s="27">
        <v>0.10625</v>
      </c>
      <c r="F16" s="27">
        <v>0.2056134259259259</v>
      </c>
      <c r="G16" s="27"/>
      <c r="H16" s="27">
        <v>0.02291666666666667</v>
      </c>
      <c r="I16" s="27"/>
      <c r="J16" s="27"/>
      <c r="K16" s="27"/>
      <c r="L16" s="27">
        <v>0.004768518518518518</v>
      </c>
      <c r="M16" s="27">
        <f t="shared" si="0"/>
        <v>0.027685185185185188</v>
      </c>
      <c r="N16" s="28">
        <f t="shared" si="1"/>
        <v>0.07167824074074072</v>
      </c>
      <c r="O16" s="27">
        <v>0.003472222222222222</v>
      </c>
      <c r="P16" s="27">
        <v>0.003125</v>
      </c>
      <c r="Q16" s="27">
        <v>0.020833333333333332</v>
      </c>
      <c r="R16" s="27">
        <v>0.020833333333333332</v>
      </c>
      <c r="S16" s="27"/>
      <c r="T16" s="27"/>
      <c r="U16" s="27"/>
      <c r="V16" s="29">
        <f t="shared" si="2"/>
        <v>0.1199421296296296</v>
      </c>
      <c r="W16" s="32">
        <v>6</v>
      </c>
      <c r="X16" s="31">
        <f>V16*100/V11</f>
        <v>210.20283975659237</v>
      </c>
      <c r="Y16" s="32"/>
    </row>
    <row r="17" spans="1:25" ht="21">
      <c r="A17" s="43">
        <v>29</v>
      </c>
      <c r="B17" s="44" t="s">
        <v>36</v>
      </c>
      <c r="C17" s="37" t="s">
        <v>76</v>
      </c>
      <c r="D17" s="26" t="s">
        <v>77</v>
      </c>
      <c r="E17" s="27"/>
      <c r="F17" s="27"/>
      <c r="G17" s="27"/>
      <c r="H17" s="27"/>
      <c r="I17" s="27"/>
      <c r="J17" s="27"/>
      <c r="K17" s="27">
        <f>J17-I17</f>
        <v>0</v>
      </c>
      <c r="L17" s="27"/>
      <c r="M17" s="27">
        <f t="shared" si="0"/>
        <v>0</v>
      </c>
      <c r="N17" s="28">
        <f t="shared" si="1"/>
        <v>0</v>
      </c>
      <c r="O17" s="27"/>
      <c r="P17" s="27"/>
      <c r="Q17" s="27"/>
      <c r="R17" s="27"/>
      <c r="S17" s="27"/>
      <c r="T17" s="27"/>
      <c r="U17" s="27"/>
      <c r="V17" s="29">
        <f t="shared" si="2"/>
        <v>0</v>
      </c>
      <c r="W17" s="32">
        <v>7</v>
      </c>
      <c r="X17" s="31">
        <f>V17*100/V15</f>
        <v>0</v>
      </c>
      <c r="Y17" s="32"/>
    </row>
    <row r="18" spans="1:25" ht="21">
      <c r="A18" s="43">
        <v>30</v>
      </c>
      <c r="B18" s="45" t="s">
        <v>36</v>
      </c>
      <c r="C18" s="37" t="s">
        <v>78</v>
      </c>
      <c r="D18" s="26" t="s">
        <v>79</v>
      </c>
      <c r="E18" s="33"/>
      <c r="F18" s="33"/>
      <c r="G18" s="33"/>
      <c r="H18" s="33"/>
      <c r="I18" s="33"/>
      <c r="J18" s="33"/>
      <c r="K18" s="33">
        <f>J18-I18</f>
        <v>0</v>
      </c>
      <c r="L18" s="33"/>
      <c r="M18" s="33">
        <f t="shared" si="0"/>
        <v>0</v>
      </c>
      <c r="N18" s="34">
        <f t="shared" si="1"/>
        <v>0</v>
      </c>
      <c r="O18" s="33"/>
      <c r="P18" s="33"/>
      <c r="Q18" s="33"/>
      <c r="R18" s="33"/>
      <c r="S18" s="33"/>
      <c r="T18" s="33"/>
      <c r="U18" s="33"/>
      <c r="V18" s="35">
        <f t="shared" si="2"/>
        <v>0</v>
      </c>
      <c r="W18" s="32">
        <v>8</v>
      </c>
      <c r="X18" s="41">
        <f>V18*100/V15</f>
        <v>0</v>
      </c>
      <c r="Y18" s="32"/>
    </row>
    <row r="20" spans="2:21" ht="12.75">
      <c r="B20" t="s">
        <v>0</v>
      </c>
      <c r="D20" t="s">
        <v>15</v>
      </c>
      <c r="P20" s="1" t="s">
        <v>16</v>
      </c>
      <c r="Q20" s="1"/>
      <c r="R20" s="1"/>
      <c r="S20" s="1"/>
      <c r="T20" s="1"/>
      <c r="U20" t="s">
        <v>17</v>
      </c>
    </row>
    <row r="22" spans="2:21" ht="12.75">
      <c r="B22" t="s">
        <v>1</v>
      </c>
      <c r="D22" t="s">
        <v>63</v>
      </c>
      <c r="P22" s="1" t="s">
        <v>18</v>
      </c>
      <c r="U22" t="s">
        <v>65</v>
      </c>
    </row>
    <row r="24" spans="2:21" ht="12.75">
      <c r="B24" t="s">
        <v>14</v>
      </c>
      <c r="D24" t="s">
        <v>64</v>
      </c>
      <c r="P24" s="1" t="s">
        <v>66</v>
      </c>
      <c r="U24" t="s">
        <v>67</v>
      </c>
    </row>
  </sheetData>
  <sheetProtection/>
  <mergeCells count="16">
    <mergeCell ref="C9:C10"/>
    <mergeCell ref="D9:D10"/>
    <mergeCell ref="E9:E10"/>
    <mergeCell ref="F9:F10"/>
    <mergeCell ref="M9:M10"/>
    <mergeCell ref="Y9:Y10"/>
    <mergeCell ref="A9:A10"/>
    <mergeCell ref="D8:F8"/>
    <mergeCell ref="V9:V10"/>
    <mergeCell ref="W9:W10"/>
    <mergeCell ref="X9:X10"/>
    <mergeCell ref="B1:T1"/>
    <mergeCell ref="B2:T2"/>
    <mergeCell ref="B6:N6"/>
    <mergeCell ref="N9:N10"/>
    <mergeCell ref="B9:B10"/>
  </mergeCells>
  <printOptions/>
  <pageMargins left="0.75" right="0.75" top="1" bottom="1" header="0.5" footer="0.5"/>
  <pageSetup orientation="portrait" paperSize="9"/>
  <ignoredErrors>
    <ignoredError sqref="N11:N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PageLayoutView="0" workbookViewId="0" topLeftCell="A7">
      <pane xSplit="1" topLeftCell="B1" activePane="topRight" state="frozen"/>
      <selection pane="topLeft" activeCell="A3" sqref="A3"/>
      <selection pane="topRight" activeCell="F17" sqref="F17"/>
    </sheetView>
  </sheetViews>
  <sheetFormatPr defaultColWidth="9.140625" defaultRowHeight="12.75"/>
  <cols>
    <col min="1" max="1" width="3.8515625" style="0" customWidth="1"/>
    <col min="2" max="2" width="25.57421875" style="0" customWidth="1"/>
    <col min="3" max="3" width="26.8515625" style="0" customWidth="1"/>
    <col min="4" max="4" width="4.00390625" style="0" customWidth="1"/>
    <col min="5" max="5" width="8.8515625" style="0" customWidth="1"/>
    <col min="6" max="6" width="9.00390625" style="0" customWidth="1"/>
    <col min="7" max="12" width="8.421875" style="0" hidden="1" customWidth="1"/>
    <col min="13" max="13" width="7.8515625" style="0" customWidth="1"/>
    <col min="14" max="14" width="8.28125" style="0" customWidth="1"/>
    <col min="15" max="15" width="7.140625" style="0" bestFit="1" customWidth="1"/>
    <col min="16" max="17" width="8.28125" style="0" bestFit="1" customWidth="1"/>
    <col min="18" max="18" width="7.8515625" style="0" customWidth="1"/>
    <col min="19" max="19" width="7.421875" style="0" customWidth="1"/>
    <col min="20" max="20" width="8.7109375" style="0" customWidth="1"/>
    <col min="21" max="21" width="6.28125" style="0" customWidth="1"/>
    <col min="22" max="22" width="7.28125" style="0" customWidth="1"/>
    <col min="23" max="23" width="4.8515625" style="0" customWidth="1"/>
  </cols>
  <sheetData>
    <row r="1" spans="2:20" ht="1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2:20" ht="15">
      <c r="B2" s="17" t="s">
        <v>52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0" ht="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17.25">
      <c r="B4" s="9"/>
      <c r="C4" s="9"/>
      <c r="D4" s="9"/>
      <c r="E4" s="13" t="s">
        <v>13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5"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2:20" ht="15">
      <c r="B6" s="18" t="s">
        <v>53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6"/>
      <c r="P6" s="6"/>
      <c r="Q6" s="6"/>
      <c r="R6" s="8" t="s">
        <v>54</v>
      </c>
      <c r="S6" s="6"/>
      <c r="T6" s="6"/>
    </row>
    <row r="7" spans="2:20" ht="15">
      <c r="B7" s="8" t="s">
        <v>106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/>
      <c r="P7" s="3"/>
      <c r="Q7" s="3"/>
      <c r="R7" s="3" t="s">
        <v>55</v>
      </c>
      <c r="S7" s="6"/>
      <c r="T7" s="6"/>
    </row>
    <row r="8" spans="2:20" ht="12.75">
      <c r="B8" s="3" t="s">
        <v>107</v>
      </c>
      <c r="C8" s="3" t="s">
        <v>108</v>
      </c>
      <c r="D8" s="14" t="s">
        <v>109</v>
      </c>
      <c r="E8" s="14"/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4" customFormat="1" ht="12.75" customHeight="1" hidden="1">
      <c r="B9" s="3" t="s">
        <v>56</v>
      </c>
      <c r="C9" s="3" t="s">
        <v>57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5"/>
    </row>
    <row r="10" spans="1:23" s="2" customFormat="1" ht="75.75" customHeight="1">
      <c r="A10" s="15" t="s">
        <v>40</v>
      </c>
      <c r="B10" s="19" t="s">
        <v>41</v>
      </c>
      <c r="C10" s="19" t="s">
        <v>2</v>
      </c>
      <c r="D10" s="20" t="s">
        <v>12</v>
      </c>
      <c r="E10" s="21" t="s">
        <v>4</v>
      </c>
      <c r="F10" s="21" t="s">
        <v>5</v>
      </c>
      <c r="G10" s="7">
        <v>2</v>
      </c>
      <c r="H10" s="7">
        <v>3</v>
      </c>
      <c r="I10" s="7" t="s">
        <v>32</v>
      </c>
      <c r="J10" s="7" t="s">
        <v>33</v>
      </c>
      <c r="K10" s="7" t="s">
        <v>34</v>
      </c>
      <c r="L10" s="7">
        <v>7</v>
      </c>
      <c r="M10" s="21" t="s">
        <v>6</v>
      </c>
      <c r="N10" s="21" t="s">
        <v>7</v>
      </c>
      <c r="O10" s="11" t="s">
        <v>19</v>
      </c>
      <c r="P10" s="11" t="s">
        <v>20</v>
      </c>
      <c r="Q10" s="11" t="s">
        <v>23</v>
      </c>
      <c r="R10" s="11" t="s">
        <v>24</v>
      </c>
      <c r="S10" s="11" t="s">
        <v>25</v>
      </c>
      <c r="T10" s="22" t="s">
        <v>26</v>
      </c>
      <c r="U10" s="23" t="s">
        <v>3</v>
      </c>
      <c r="V10" s="24" t="s">
        <v>10</v>
      </c>
      <c r="W10" s="25" t="s">
        <v>11</v>
      </c>
    </row>
    <row r="11" spans="1:23" s="2" customFormat="1" ht="43.5" customHeight="1">
      <c r="A11" s="16"/>
      <c r="B11" s="19"/>
      <c r="C11" s="19"/>
      <c r="D11" s="20"/>
      <c r="E11" s="21"/>
      <c r="F11" s="21"/>
      <c r="G11" s="7"/>
      <c r="H11" s="7"/>
      <c r="I11" s="7"/>
      <c r="J11" s="7"/>
      <c r="K11" s="7"/>
      <c r="L11" s="7"/>
      <c r="M11" s="21"/>
      <c r="N11" s="21"/>
      <c r="O11" s="7" t="s">
        <v>8</v>
      </c>
      <c r="P11" s="7" t="s">
        <v>8</v>
      </c>
      <c r="Q11" s="7" t="s">
        <v>8</v>
      </c>
      <c r="R11" s="7" t="s">
        <v>8</v>
      </c>
      <c r="S11" s="7" t="s">
        <v>8</v>
      </c>
      <c r="T11" s="22"/>
      <c r="U11" s="23"/>
      <c r="V11" s="24"/>
      <c r="W11" s="25"/>
    </row>
    <row r="12" spans="1:23" ht="21">
      <c r="A12" s="43">
        <v>13</v>
      </c>
      <c r="B12" s="44" t="s">
        <v>30</v>
      </c>
      <c r="C12" s="12" t="s">
        <v>95</v>
      </c>
      <c r="D12" s="26" t="s">
        <v>96</v>
      </c>
      <c r="E12" s="27">
        <v>0.25972222222222224</v>
      </c>
      <c r="F12" s="27">
        <v>0.3309259259259259</v>
      </c>
      <c r="G12" s="27"/>
      <c r="H12" s="27"/>
      <c r="I12" s="27">
        <v>0.20486111111111113</v>
      </c>
      <c r="J12" s="27">
        <v>0.24166666666666667</v>
      </c>
      <c r="K12" s="27">
        <f aca="true" t="shared" si="0" ref="K12:K21">J12-I12</f>
        <v>0.036805555555555536</v>
      </c>
      <c r="L12" s="27">
        <v>0.013888888888888888</v>
      </c>
      <c r="M12" s="27">
        <f aca="true" t="shared" si="1" ref="M12:M24">G12+H12+K12+L12</f>
        <v>0.050694444444444424</v>
      </c>
      <c r="N12" s="28">
        <f aca="true" t="shared" si="2" ref="N12:N24">F12-E12-M12</f>
        <v>0.020509259259259234</v>
      </c>
      <c r="O12" s="27"/>
      <c r="P12" s="27"/>
      <c r="Q12" s="27"/>
      <c r="R12" s="27"/>
      <c r="S12" s="27"/>
      <c r="T12" s="29">
        <f aca="true" t="shared" si="3" ref="T12:T24">N12+O12+P12+Q12+R12+S12</f>
        <v>0.020509259259259234</v>
      </c>
      <c r="U12" s="30">
        <v>1</v>
      </c>
      <c r="V12" s="31">
        <v>100</v>
      </c>
      <c r="W12" s="32">
        <v>1</v>
      </c>
    </row>
    <row r="13" spans="1:23" ht="20.25" customHeight="1">
      <c r="A13" s="43">
        <v>25</v>
      </c>
      <c r="B13" s="44" t="s">
        <v>9</v>
      </c>
      <c r="C13" s="12" t="s">
        <v>88</v>
      </c>
      <c r="D13" s="26" t="s">
        <v>89</v>
      </c>
      <c r="E13" s="27">
        <v>0.21736111111111112</v>
      </c>
      <c r="F13" s="27">
        <v>0.2644328703703704</v>
      </c>
      <c r="G13" s="27">
        <v>0.0006597222222222221</v>
      </c>
      <c r="H13" s="27"/>
      <c r="I13" s="27">
        <v>0.16207175925925926</v>
      </c>
      <c r="J13" s="27">
        <v>0.17430555555555557</v>
      </c>
      <c r="K13" s="27">
        <f t="shared" si="0"/>
        <v>0.012233796296296312</v>
      </c>
      <c r="L13" s="27">
        <v>0.0125</v>
      </c>
      <c r="M13" s="27">
        <f t="shared" si="1"/>
        <v>0.025393518518518534</v>
      </c>
      <c r="N13" s="28">
        <f t="shared" si="2"/>
        <v>0.021678240740740738</v>
      </c>
      <c r="O13" s="27"/>
      <c r="P13" s="27"/>
      <c r="Q13" s="27"/>
      <c r="R13" s="27"/>
      <c r="S13" s="27"/>
      <c r="T13" s="29">
        <f t="shared" si="3"/>
        <v>0.021678240740740738</v>
      </c>
      <c r="U13" s="30">
        <v>2</v>
      </c>
      <c r="V13" s="31">
        <f>T13*100/T12</f>
        <v>105.69977426636581</v>
      </c>
      <c r="W13" s="32">
        <v>1</v>
      </c>
    </row>
    <row r="14" spans="1:23" ht="21">
      <c r="A14" s="43">
        <v>2</v>
      </c>
      <c r="B14" s="44" t="s">
        <v>36</v>
      </c>
      <c r="C14" s="12" t="s">
        <v>102</v>
      </c>
      <c r="D14" s="26" t="s">
        <v>103</v>
      </c>
      <c r="E14" s="27">
        <v>0.21180555555555555</v>
      </c>
      <c r="F14" s="27">
        <v>0.27152777777777776</v>
      </c>
      <c r="G14" s="27">
        <v>0.0012268518518518518</v>
      </c>
      <c r="H14" s="27"/>
      <c r="I14" s="27">
        <v>0.15902777777777777</v>
      </c>
      <c r="J14" s="27">
        <v>0.19027777777777777</v>
      </c>
      <c r="K14" s="27">
        <f t="shared" si="0"/>
        <v>0.03125</v>
      </c>
      <c r="L14" s="27">
        <v>0.003472222222222222</v>
      </c>
      <c r="M14" s="27">
        <f t="shared" si="1"/>
        <v>0.03594907407407408</v>
      </c>
      <c r="N14" s="28">
        <f t="shared" si="2"/>
        <v>0.023773148148148127</v>
      </c>
      <c r="O14" s="27"/>
      <c r="P14" s="27"/>
      <c r="Q14" s="27"/>
      <c r="R14" s="27"/>
      <c r="S14" s="27"/>
      <c r="T14" s="29">
        <f t="shared" si="3"/>
        <v>0.023773148148148127</v>
      </c>
      <c r="U14" s="30">
        <v>3</v>
      </c>
      <c r="V14" s="31">
        <f>T14*100/T12</f>
        <v>115.91422121896166</v>
      </c>
      <c r="W14" s="32">
        <v>2</v>
      </c>
    </row>
    <row r="15" spans="1:23" ht="21">
      <c r="A15" s="43">
        <v>8</v>
      </c>
      <c r="B15" s="44" t="s">
        <v>36</v>
      </c>
      <c r="C15" s="12" t="s">
        <v>97</v>
      </c>
      <c r="D15" s="26" t="s">
        <v>98</v>
      </c>
      <c r="E15" s="27">
        <v>0.23819444444444446</v>
      </c>
      <c r="F15" s="27">
        <v>0.3091435185185185</v>
      </c>
      <c r="G15" s="27"/>
      <c r="H15" s="27"/>
      <c r="I15" s="27">
        <v>0.1810185185185185</v>
      </c>
      <c r="J15" s="27">
        <v>0.22291666666666665</v>
      </c>
      <c r="K15" s="27">
        <f t="shared" si="0"/>
        <v>0.04189814814814816</v>
      </c>
      <c r="L15" s="27"/>
      <c r="M15" s="27">
        <f t="shared" si="1"/>
        <v>0.04189814814814816</v>
      </c>
      <c r="N15" s="28">
        <f t="shared" si="2"/>
        <v>0.029050925925925897</v>
      </c>
      <c r="O15" s="27"/>
      <c r="P15" s="27"/>
      <c r="Q15" s="27"/>
      <c r="R15" s="27"/>
      <c r="S15" s="27"/>
      <c r="T15" s="29">
        <f t="shared" si="3"/>
        <v>0.029050925925925897</v>
      </c>
      <c r="U15" s="32">
        <v>4</v>
      </c>
      <c r="V15" s="31">
        <f>T15*100/T12</f>
        <v>141.6478555304741</v>
      </c>
      <c r="W15" s="32">
        <v>3</v>
      </c>
    </row>
    <row r="16" spans="1:23" ht="22.5" customHeight="1">
      <c r="A16" s="43">
        <v>20</v>
      </c>
      <c r="B16" s="44" t="s">
        <v>38</v>
      </c>
      <c r="C16" s="12" t="s">
        <v>94</v>
      </c>
      <c r="D16" s="26" t="s">
        <v>93</v>
      </c>
      <c r="E16" s="27">
        <v>0.23055555555555554</v>
      </c>
      <c r="F16" s="27">
        <v>0.2951388888888889</v>
      </c>
      <c r="G16" s="27"/>
      <c r="H16" s="27"/>
      <c r="I16" s="27">
        <v>0.175</v>
      </c>
      <c r="J16" s="27">
        <v>0.20429398148148148</v>
      </c>
      <c r="K16" s="27">
        <f t="shared" si="0"/>
        <v>0.02929398148148149</v>
      </c>
      <c r="L16" s="27"/>
      <c r="M16" s="27">
        <f t="shared" si="1"/>
        <v>0.02929398148148149</v>
      </c>
      <c r="N16" s="28">
        <f t="shared" si="2"/>
        <v>0.03528935185185186</v>
      </c>
      <c r="O16" s="27"/>
      <c r="P16" s="27"/>
      <c r="Q16" s="27"/>
      <c r="R16" s="27"/>
      <c r="S16" s="27">
        <v>0.0006944444444444445</v>
      </c>
      <c r="T16" s="29">
        <f t="shared" si="3"/>
        <v>0.035983796296296305</v>
      </c>
      <c r="U16" s="32">
        <v>5</v>
      </c>
      <c r="V16" s="31">
        <f>T16*100/T12</f>
        <v>175.4514672686233</v>
      </c>
      <c r="W16" s="32"/>
    </row>
    <row r="17" spans="1:23" ht="21">
      <c r="A17" s="42">
        <v>23</v>
      </c>
      <c r="B17" s="44" t="s">
        <v>36</v>
      </c>
      <c r="C17" s="12" t="s">
        <v>90</v>
      </c>
      <c r="D17" s="26" t="s">
        <v>91</v>
      </c>
      <c r="E17" s="27">
        <v>0.2791666666666667</v>
      </c>
      <c r="F17" s="27">
        <v>0.3439236111111111</v>
      </c>
      <c r="G17" s="27"/>
      <c r="H17" s="27"/>
      <c r="I17" s="27">
        <v>0.22881944444444444</v>
      </c>
      <c r="J17" s="27">
        <v>0.24583333333333335</v>
      </c>
      <c r="K17" s="27">
        <f t="shared" si="0"/>
        <v>0.01701388888888891</v>
      </c>
      <c r="L17" s="27">
        <v>0.001388888888888889</v>
      </c>
      <c r="M17" s="27">
        <f t="shared" si="1"/>
        <v>0.0184027777777778</v>
      </c>
      <c r="N17" s="28">
        <f t="shared" si="2"/>
        <v>0.04635416666666661</v>
      </c>
      <c r="O17" s="27"/>
      <c r="P17" s="27"/>
      <c r="Q17" s="27"/>
      <c r="R17" s="27"/>
      <c r="S17" s="27"/>
      <c r="T17" s="29">
        <f t="shared" si="3"/>
        <v>0.04635416666666661</v>
      </c>
      <c r="U17" s="32">
        <v>6</v>
      </c>
      <c r="V17" s="31">
        <f>T17*100/T12</f>
        <v>226.01580135440184</v>
      </c>
      <c r="W17" s="32"/>
    </row>
    <row r="18" spans="1:23" ht="22.5" customHeight="1">
      <c r="A18" s="43">
        <v>1</v>
      </c>
      <c r="B18" s="44" t="s">
        <v>105</v>
      </c>
      <c r="C18" s="12" t="s">
        <v>104</v>
      </c>
      <c r="D18" s="26">
        <v>3</v>
      </c>
      <c r="E18" s="27">
        <v>0.1708333333333333</v>
      </c>
      <c r="F18" s="27">
        <v>0.22598379629629628</v>
      </c>
      <c r="G18" s="27"/>
      <c r="H18" s="27">
        <v>0.009027777777777779</v>
      </c>
      <c r="I18" s="27">
        <v>0.13258101851851853</v>
      </c>
      <c r="J18" s="27">
        <v>0.13541666666666666</v>
      </c>
      <c r="K18" s="27">
        <f t="shared" si="0"/>
        <v>0.002835648148148129</v>
      </c>
      <c r="L18" s="27">
        <v>0.0006944444444444445</v>
      </c>
      <c r="M18" s="27">
        <f t="shared" si="1"/>
        <v>0.012557870370370351</v>
      </c>
      <c r="N18" s="28">
        <f t="shared" si="2"/>
        <v>0.04259259259259262</v>
      </c>
      <c r="O18" s="27"/>
      <c r="P18" s="27">
        <v>0.001388888888888889</v>
      </c>
      <c r="Q18" s="27"/>
      <c r="R18" s="27"/>
      <c r="S18" s="27">
        <v>0.010416666666666666</v>
      </c>
      <c r="T18" s="29">
        <f t="shared" si="3"/>
        <v>0.054398148148148175</v>
      </c>
      <c r="U18" s="32">
        <v>7</v>
      </c>
      <c r="V18" s="31">
        <f>T18*100/T12</f>
        <v>265.23702031602755</v>
      </c>
      <c r="W18" s="32"/>
    </row>
    <row r="19" spans="1:23" ht="22.5" customHeight="1">
      <c r="A19" s="43">
        <v>4</v>
      </c>
      <c r="B19" s="44" t="s">
        <v>29</v>
      </c>
      <c r="C19" s="12" t="s">
        <v>101</v>
      </c>
      <c r="D19" s="26"/>
      <c r="E19" s="27">
        <v>0.19027777777777777</v>
      </c>
      <c r="F19" s="27">
        <v>0.23520833333333332</v>
      </c>
      <c r="G19" s="27"/>
      <c r="H19" s="27"/>
      <c r="I19" s="27"/>
      <c r="J19" s="27"/>
      <c r="K19" s="27">
        <f t="shared" si="0"/>
        <v>0</v>
      </c>
      <c r="L19" s="27"/>
      <c r="M19" s="27">
        <f t="shared" si="1"/>
        <v>0</v>
      </c>
      <c r="N19" s="28">
        <f t="shared" si="2"/>
        <v>0.04493055555555556</v>
      </c>
      <c r="O19" s="27">
        <v>0.002777777777777778</v>
      </c>
      <c r="P19" s="27">
        <v>0.011805555555555555</v>
      </c>
      <c r="Q19" s="27">
        <v>0.001388888888888889</v>
      </c>
      <c r="R19" s="27"/>
      <c r="S19" s="27">
        <v>0.001388888888888889</v>
      </c>
      <c r="T19" s="29">
        <f t="shared" si="3"/>
        <v>0.06229166666666667</v>
      </c>
      <c r="U19" s="32">
        <v>8</v>
      </c>
      <c r="V19" s="31">
        <f>T19*100/T12</f>
        <v>303.72460496614036</v>
      </c>
      <c r="W19" s="32"/>
    </row>
    <row r="20" spans="1:23" ht="20.25" customHeight="1">
      <c r="A20" s="43">
        <v>21</v>
      </c>
      <c r="B20" s="44" t="s">
        <v>38</v>
      </c>
      <c r="C20" s="12" t="s">
        <v>92</v>
      </c>
      <c r="D20" s="26" t="s">
        <v>93</v>
      </c>
      <c r="E20" s="27">
        <v>0.2388888888888889</v>
      </c>
      <c r="F20" s="27">
        <v>0.32667824074074076</v>
      </c>
      <c r="G20" s="27"/>
      <c r="H20" s="27"/>
      <c r="I20" s="27">
        <v>0.1935185185185185</v>
      </c>
      <c r="J20" s="27">
        <v>0.2298611111111111</v>
      </c>
      <c r="K20" s="27">
        <f t="shared" si="0"/>
        <v>0.03634259259259259</v>
      </c>
      <c r="L20" s="27"/>
      <c r="M20" s="27">
        <f t="shared" si="1"/>
        <v>0.03634259259259259</v>
      </c>
      <c r="N20" s="28">
        <f t="shared" si="2"/>
        <v>0.05144675925925926</v>
      </c>
      <c r="O20" s="27"/>
      <c r="P20" s="27"/>
      <c r="Q20" s="27">
        <v>0.020833333333333332</v>
      </c>
      <c r="R20" s="27">
        <v>0.020833333333333332</v>
      </c>
      <c r="S20" s="27"/>
      <c r="T20" s="29">
        <f t="shared" si="3"/>
        <v>0.09311342592592592</v>
      </c>
      <c r="U20" s="32">
        <v>9</v>
      </c>
      <c r="V20" s="31">
        <f>T20*100/T12</f>
        <v>454.0067720090299</v>
      </c>
      <c r="W20" s="32"/>
    </row>
    <row r="21" spans="1:23" ht="21">
      <c r="A21" s="43">
        <v>7</v>
      </c>
      <c r="B21" s="44" t="s">
        <v>39</v>
      </c>
      <c r="C21" s="12" t="s">
        <v>99</v>
      </c>
      <c r="D21" s="26" t="s">
        <v>100</v>
      </c>
      <c r="E21" s="27">
        <v>0.19791666666666666</v>
      </c>
      <c r="F21" s="27">
        <v>0.25972222222222224</v>
      </c>
      <c r="G21" s="27"/>
      <c r="H21" s="27"/>
      <c r="I21" s="27">
        <v>0.1577662037037037</v>
      </c>
      <c r="J21" s="27">
        <v>0.16122685185185184</v>
      </c>
      <c r="K21" s="27">
        <f t="shared" si="0"/>
        <v>0.0034606481481481433</v>
      </c>
      <c r="L21" s="27">
        <v>0.002777777777777778</v>
      </c>
      <c r="M21" s="27">
        <f t="shared" si="1"/>
        <v>0.006238425925925922</v>
      </c>
      <c r="N21" s="28">
        <f t="shared" si="2"/>
        <v>0.05556712962962966</v>
      </c>
      <c r="O21" s="27">
        <v>0.001736111111111111</v>
      </c>
      <c r="P21" s="27">
        <v>0.020833333333333332</v>
      </c>
      <c r="Q21" s="27"/>
      <c r="R21" s="27">
        <v>0.010416666666666666</v>
      </c>
      <c r="S21" s="27">
        <v>0.013888888888888888</v>
      </c>
      <c r="T21" s="29">
        <f t="shared" si="3"/>
        <v>0.10244212962962967</v>
      </c>
      <c r="U21" s="32">
        <v>10</v>
      </c>
      <c r="V21" s="31">
        <f>T21*100/T12</f>
        <v>499.4920993227999</v>
      </c>
      <c r="W21" s="32"/>
    </row>
    <row r="22" spans="1:23" ht="21">
      <c r="A22" s="43">
        <v>9</v>
      </c>
      <c r="B22" s="44" t="s">
        <v>28</v>
      </c>
      <c r="C22" s="12" t="s">
        <v>86</v>
      </c>
      <c r="D22" s="26" t="s">
        <v>87</v>
      </c>
      <c r="E22" s="27"/>
      <c r="F22" s="27"/>
      <c r="G22" s="27"/>
      <c r="H22" s="27"/>
      <c r="I22" s="27"/>
      <c r="J22" s="27"/>
      <c r="K22" s="27">
        <f>J22-I22</f>
        <v>0</v>
      </c>
      <c r="L22" s="27"/>
      <c r="M22" s="27">
        <f t="shared" si="1"/>
        <v>0</v>
      </c>
      <c r="N22" s="28">
        <f t="shared" si="2"/>
        <v>0</v>
      </c>
      <c r="O22" s="27"/>
      <c r="P22" s="27"/>
      <c r="Q22" s="27"/>
      <c r="R22" s="27"/>
      <c r="S22" s="27"/>
      <c r="T22" s="29">
        <f t="shared" si="3"/>
        <v>0</v>
      </c>
      <c r="U22" s="32">
        <v>11</v>
      </c>
      <c r="V22" s="32"/>
      <c r="W22" s="32"/>
    </row>
    <row r="23" spans="1:23" ht="21">
      <c r="A23" s="43">
        <v>10</v>
      </c>
      <c r="B23" s="44" t="s">
        <v>28</v>
      </c>
      <c r="C23" s="12" t="s">
        <v>85</v>
      </c>
      <c r="D23" s="26"/>
      <c r="E23" s="27"/>
      <c r="F23" s="27"/>
      <c r="G23" s="27"/>
      <c r="H23" s="27"/>
      <c r="I23" s="27"/>
      <c r="J23" s="27"/>
      <c r="K23" s="27">
        <f>J23-I23</f>
        <v>0</v>
      </c>
      <c r="L23" s="27"/>
      <c r="M23" s="27">
        <f t="shared" si="1"/>
        <v>0</v>
      </c>
      <c r="N23" s="28">
        <f t="shared" si="2"/>
        <v>0</v>
      </c>
      <c r="O23" s="27"/>
      <c r="P23" s="27"/>
      <c r="Q23" s="27"/>
      <c r="R23" s="27"/>
      <c r="S23" s="27"/>
      <c r="T23" s="29">
        <f t="shared" si="3"/>
        <v>0</v>
      </c>
      <c r="U23" s="32">
        <v>12</v>
      </c>
      <c r="V23" s="32"/>
      <c r="W23" s="32"/>
    </row>
    <row r="24" spans="1:23" ht="21">
      <c r="A24" s="43">
        <v>27</v>
      </c>
      <c r="B24" s="45" t="s">
        <v>29</v>
      </c>
      <c r="C24" s="12" t="s">
        <v>84</v>
      </c>
      <c r="D24" s="26"/>
      <c r="E24" s="33"/>
      <c r="F24" s="33"/>
      <c r="G24" s="33"/>
      <c r="H24" s="33"/>
      <c r="I24" s="33"/>
      <c r="J24" s="33"/>
      <c r="K24" s="33">
        <f>J24-I24</f>
        <v>0</v>
      </c>
      <c r="L24" s="33"/>
      <c r="M24" s="33">
        <f t="shared" si="1"/>
        <v>0</v>
      </c>
      <c r="N24" s="34">
        <f t="shared" si="2"/>
        <v>0</v>
      </c>
      <c r="O24" s="33"/>
      <c r="P24" s="33"/>
      <c r="Q24" s="33"/>
      <c r="R24" s="33"/>
      <c r="S24" s="33"/>
      <c r="T24" s="35">
        <f t="shared" si="3"/>
        <v>0</v>
      </c>
      <c r="U24" s="32">
        <v>13</v>
      </c>
      <c r="V24" s="32"/>
      <c r="W24" s="32"/>
    </row>
    <row r="26" spans="2:19" ht="12.75">
      <c r="B26" t="s">
        <v>0</v>
      </c>
      <c r="D26" t="s">
        <v>15</v>
      </c>
      <c r="N26" s="1" t="s">
        <v>16</v>
      </c>
      <c r="O26" s="1"/>
      <c r="P26" s="1"/>
      <c r="Q26" s="1"/>
      <c r="R26" s="1"/>
      <c r="S26" t="s">
        <v>17</v>
      </c>
    </row>
    <row r="28" spans="2:19" ht="12.75">
      <c r="B28" t="s">
        <v>1</v>
      </c>
      <c r="D28" t="s">
        <v>63</v>
      </c>
      <c r="N28" s="1" t="s">
        <v>18</v>
      </c>
      <c r="S28" t="s">
        <v>65</v>
      </c>
    </row>
    <row r="30" spans="2:19" ht="12.75">
      <c r="B30" t="s">
        <v>14</v>
      </c>
      <c r="D30" t="s">
        <v>64</v>
      </c>
      <c r="N30" s="1" t="s">
        <v>66</v>
      </c>
      <c r="S30" t="s">
        <v>67</v>
      </c>
    </row>
  </sheetData>
  <sheetProtection/>
  <mergeCells count="16">
    <mergeCell ref="T10:T11"/>
    <mergeCell ref="D10:D11"/>
    <mergeCell ref="C10:C11"/>
    <mergeCell ref="B10:B11"/>
    <mergeCell ref="F10:F11"/>
    <mergeCell ref="E10:E11"/>
    <mergeCell ref="A10:A11"/>
    <mergeCell ref="B1:T1"/>
    <mergeCell ref="B2:T2"/>
    <mergeCell ref="D8:F8"/>
    <mergeCell ref="V10:V11"/>
    <mergeCell ref="W10:W11"/>
    <mergeCell ref="N10:N11"/>
    <mergeCell ref="M10:M11"/>
    <mergeCell ref="U10:U11"/>
    <mergeCell ref="B6:N6"/>
  </mergeCells>
  <printOptions/>
  <pageMargins left="0.36" right="0.31496062992125984" top="0.3937007874015748" bottom="0.61" header="0.2755905511811024" footer="0.2755905511811024"/>
  <pageSetup fitToHeight="2" fitToWidth="1" horizontalDpi="600" verticalDpi="600" orientation="landscape" paperSize="9" scale="86" r:id="rId1"/>
  <ignoredErrors>
    <ignoredError sqref="N12 N13:N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Alexey Makunin</cp:lastModifiedBy>
  <cp:lastPrinted>2012-10-04T09:02:25Z</cp:lastPrinted>
  <dcterms:created xsi:type="dcterms:W3CDTF">1996-10-08T23:32:33Z</dcterms:created>
  <dcterms:modified xsi:type="dcterms:W3CDTF">2012-10-30T05:24:52Z</dcterms:modified>
  <cp:category/>
  <cp:version/>
  <cp:contentType/>
  <cp:contentStatus/>
</cp:coreProperties>
</file>